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Лист1!$A$12:$AE$12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Лист1!$A$18:$Q$18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10" i="1"/>
  <c r="N8" l="1"/>
  <c r="O8" s="1"/>
  <c r="N9" l="1"/>
  <c r="O9" s="1"/>
  <c r="O11" l="1"/>
  <c r="N7"/>
  <c r="N12" l="1"/>
  <c r="O12" s="1"/>
  <c r="O13" s="1"/>
  <c r="O7"/>
  <c r="B5" i="2"/>
  <c r="D25" i="1"/>
</calcChain>
</file>

<file path=xl/sharedStrings.xml><?xml version="1.0" encoding="utf-8"?>
<sst xmlns="http://schemas.openxmlformats.org/spreadsheetml/2006/main" count="88" uniqueCount="65">
  <si>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</si>
  <si>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</si>
  <si>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</si>
  <si>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</si>
  <si>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</si>
  <si>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</si>
  <si>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</si>
  <si>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</si>
  <si>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</si>
  <si>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</si>
  <si>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</si>
  <si>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</si>
  <si>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</si>
  <si>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</si>
  <si>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</si>
  <si>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</si>
  <si>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</si>
  <si>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</si>
  <si>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</si>
  <si>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</si>
  <si>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</si>
  <si>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</si>
  <si>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</si>
  <si>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</si>
  <si>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Гарантийные обязательства</t>
  </si>
  <si>
    <t xml:space="preserve">Срок службы </t>
  </si>
  <si>
    <t>Номенклатура</t>
  </si>
  <si>
    <t>Производитель</t>
  </si>
  <si>
    <t>4.2, Developer  (build 122-D7)</t>
  </si>
  <si>
    <t>Query2</t>
  </si>
  <si>
    <t>г.Уфа</t>
  </si>
  <si>
    <t>Внедрение системы мониторинга автотранспорта по GPS</t>
  </si>
  <si>
    <t>, тел. , эл.почта:</t>
  </si>
  <si>
    <t/>
  </si>
  <si>
    <t>Фаттахов Фанис Винерович</t>
  </si>
  <si>
    <t>(347)284-42-01</t>
  </si>
  <si>
    <t>Отдел материально-технического обеспечения (ОМТО)</t>
  </si>
  <si>
    <t>Приложение 1.1</t>
  </si>
  <si>
    <t>АРМ диспетчера</t>
  </si>
  <si>
    <t>с установкой и настройкой на автотранспортное средство</t>
  </si>
  <si>
    <t xml:space="preserve">с установкой и настройкой </t>
  </si>
  <si>
    <t>шт.</t>
  </si>
  <si>
    <t>449</t>
  </si>
  <si>
    <t>10</t>
  </si>
  <si>
    <t>Служба транспортного обеспечения (СТО)</t>
  </si>
  <si>
    <t>не менее 10 лет</t>
  </si>
  <si>
    <t>не более 2-х месяцев с момента подписания договора</t>
  </si>
  <si>
    <t>Забиров Г.М. , тел. 221-57-11</t>
  </si>
  <si>
    <t>Служба транспортного обеспечения, тел. 221-57-11, g.zabirov@bashtel.ru</t>
  </si>
  <si>
    <t>(347)221-5719</t>
  </si>
  <si>
    <t>f.fattahov@bashtel.ru</t>
  </si>
  <si>
    <t>в соответствии с техническим заданием</t>
  </si>
  <si>
    <t>Сумма без НДС, включая стоимость тары,доставку и монтаж, рубли РФ</t>
  </si>
  <si>
    <t>Сумма в том числе НДС, включая стоимость тары, доставку и монтаж, рубли РФ</t>
  </si>
  <si>
    <t>монтаж и настройка навигационного модуля</t>
  </si>
  <si>
    <t xml:space="preserve"> Навигационный модуль</t>
  </si>
  <si>
    <t>услуги технической поддержки</t>
  </si>
  <si>
    <t>в течении 2-х лет с момента подписания акта приема-передачи</t>
  </si>
  <si>
    <t>услуги абонентского обслуживания</t>
  </si>
  <si>
    <t>ежемесячно равными долями</t>
  </si>
  <si>
    <t>не менее 24 месяцев</t>
  </si>
  <si>
    <t xml:space="preserve"> Гарантийные обязательства - 24 месяца</t>
  </si>
  <si>
    <t>Приложение №1.1 к Извещению</t>
  </si>
  <si>
    <t>Предельная сумма лота составляет:   6 661 800,00   руб. с НДС.</t>
  </si>
  <si>
    <t>предельная цена за единицу измерения без НДС, включая стоимость тары, доставку и монтаж,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</si>
</sst>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4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49" fontId="2" fillId="0" borderId="1" xfId="1" applyNumberFormat="1" applyFont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/>
    </xf>
    <xf numFmtId="164" fontId="2" fillId="0" borderId="8" xfId="1" applyNumberFormat="1" applyFont="1" applyBorder="1" applyAlignment="1">
      <alignment horizontal="right" vertical="top" wrapText="1"/>
    </xf>
    <xf numFmtId="164" fontId="2" fillId="0" borderId="8" xfId="1" applyNumberFormat="1" applyFont="1" applyBorder="1" applyAlignment="1">
      <alignment horizontal="right" vertical="top" wrapText="1"/>
    </xf>
    <xf numFmtId="4" fontId="0" fillId="0" borderId="0" xfId="0" applyNumberFormat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" fontId="0" fillId="0" borderId="1" xfId="0" applyNumberFormat="1" applyFont="1" applyBorder="1" applyAlignment="1">
      <alignment horizontal="right" vertical="top"/>
    </xf>
    <xf numFmtId="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E27"/>
  <sheetViews>
    <sheetView tabSelected="1" workbookViewId="0">
      <selection activeCell="K8" sqref="K8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26.140625" style="7" customWidth="1"/>
    <col min="6" max="6" width="28.7109375" customWidth="1"/>
    <col min="11" max="11" width="9.140625" style="3"/>
    <col min="13" max="13" width="19.5703125" style="4" customWidth="1"/>
    <col min="14" max="14" width="16" style="4" customWidth="1"/>
    <col min="15" max="15" width="19" style="6" customWidth="1"/>
    <col min="16" max="16" width="18.7109375" customWidth="1"/>
    <col min="17" max="17" width="1.85546875" customWidth="1"/>
    <col min="18" max="18" width="11.42578125" bestFit="1" customWidth="1"/>
    <col min="27" max="30" width="9.140625" style="7"/>
  </cols>
  <sheetData>
    <row r="1" spans="1:31">
      <c r="O1" s="7" t="s">
        <v>62</v>
      </c>
      <c r="P1" s="16"/>
    </row>
    <row r="2" spans="1:31">
      <c r="B2" s="43" t="s">
        <v>10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31">
      <c r="B3" t="s">
        <v>23</v>
      </c>
      <c r="C3" s="7" t="s">
        <v>31</v>
      </c>
      <c r="D3" s="20"/>
      <c r="E3" s="20"/>
      <c r="F3" s="19" t="s">
        <v>44</v>
      </c>
      <c r="H3" s="19"/>
      <c r="P3" s="16"/>
      <c r="Q3" s="2"/>
    </row>
    <row r="4" spans="1:31" s="8" customFormat="1">
      <c r="B4" s="44" t="s">
        <v>0</v>
      </c>
      <c r="C4" s="47" t="s">
        <v>26</v>
      </c>
      <c r="D4" s="44" t="s">
        <v>15</v>
      </c>
      <c r="E4" s="47" t="s">
        <v>27</v>
      </c>
      <c r="F4" s="44" t="s">
        <v>1</v>
      </c>
      <c r="G4" s="44" t="s">
        <v>14</v>
      </c>
      <c r="H4" s="46" t="s">
        <v>16</v>
      </c>
      <c r="I4" s="46"/>
      <c r="J4" s="46"/>
      <c r="K4" s="46"/>
      <c r="L4" s="46"/>
      <c r="M4" s="51" t="s">
        <v>64</v>
      </c>
      <c r="N4" s="49" t="s">
        <v>52</v>
      </c>
      <c r="O4" s="45" t="s">
        <v>53</v>
      </c>
      <c r="P4" s="44" t="s">
        <v>2</v>
      </c>
      <c r="Q4" s="9"/>
    </row>
    <row r="5" spans="1:31" s="10" customFormat="1" ht="83.25" customHeight="1">
      <c r="B5" s="44"/>
      <c r="C5" s="48"/>
      <c r="D5" s="44"/>
      <c r="E5" s="48"/>
      <c r="F5" s="44"/>
      <c r="G5" s="44"/>
      <c r="H5" s="5" t="s">
        <v>17</v>
      </c>
      <c r="I5" s="5" t="s">
        <v>18</v>
      </c>
      <c r="J5" s="5" t="s">
        <v>19</v>
      </c>
      <c r="K5" s="5" t="s">
        <v>20</v>
      </c>
      <c r="L5" s="5" t="s">
        <v>21</v>
      </c>
      <c r="M5" s="52"/>
      <c r="N5" s="50"/>
      <c r="O5" s="45"/>
      <c r="P5" s="44"/>
    </row>
    <row r="6" spans="1:31" s="8" customFormat="1">
      <c r="B6" s="11">
        <v>1</v>
      </c>
      <c r="C6" s="21">
        <v>2</v>
      </c>
      <c r="D6" s="11">
        <v>3</v>
      </c>
      <c r="E6" s="22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  <c r="P6" s="11">
        <v>15</v>
      </c>
    </row>
    <row r="7" spans="1:31" s="8" customFormat="1" ht="49.5" customHeight="1">
      <c r="B7" s="25">
        <v>1</v>
      </c>
      <c r="C7" s="25"/>
      <c r="D7" s="29" t="s">
        <v>55</v>
      </c>
      <c r="E7" s="25"/>
      <c r="F7" s="30"/>
      <c r="G7" s="25" t="s">
        <v>41</v>
      </c>
      <c r="H7" s="25"/>
      <c r="I7" s="25"/>
      <c r="J7" s="25"/>
      <c r="K7" s="31" t="s">
        <v>42</v>
      </c>
      <c r="L7" s="32" t="s">
        <v>42</v>
      </c>
      <c r="M7" s="33">
        <v>7627.1186399999997</v>
      </c>
      <c r="N7" s="34">
        <f>L7*M7</f>
        <v>3424576.2693599998</v>
      </c>
      <c r="O7" s="39">
        <f>N7*1.18</f>
        <v>4040999.9978447994</v>
      </c>
      <c r="P7" s="36" t="s">
        <v>51</v>
      </c>
    </row>
    <row r="8" spans="1:31" s="8" customFormat="1" ht="45">
      <c r="B8" s="26">
        <v>2</v>
      </c>
      <c r="C8" s="26"/>
      <c r="D8" s="30" t="s">
        <v>54</v>
      </c>
      <c r="E8" s="26"/>
      <c r="F8" s="30" t="s">
        <v>39</v>
      </c>
      <c r="G8" s="26" t="s">
        <v>41</v>
      </c>
      <c r="H8" s="26"/>
      <c r="I8" s="26"/>
      <c r="J8" s="26"/>
      <c r="K8" s="32" t="s">
        <v>42</v>
      </c>
      <c r="L8" s="32" t="s">
        <v>42</v>
      </c>
      <c r="M8" s="34">
        <v>1694.91525</v>
      </c>
      <c r="N8" s="34">
        <f t="shared" ref="N8" si="0">L8*M8</f>
        <v>761016.94724999997</v>
      </c>
      <c r="O8" s="39">
        <f t="shared" ref="O8" si="1">N8*1.18</f>
        <v>897999.9977549999</v>
      </c>
      <c r="P8" s="36" t="s">
        <v>51</v>
      </c>
    </row>
    <row r="9" spans="1:31" s="8" customFormat="1" ht="45.75" customHeight="1">
      <c r="B9" s="37">
        <v>3</v>
      </c>
      <c r="C9" s="37"/>
      <c r="D9" s="30" t="s">
        <v>38</v>
      </c>
      <c r="E9" s="37"/>
      <c r="F9" s="30" t="s">
        <v>40</v>
      </c>
      <c r="G9" s="37" t="s">
        <v>41</v>
      </c>
      <c r="H9" s="37"/>
      <c r="I9" s="37"/>
      <c r="J9" s="37"/>
      <c r="K9" s="32" t="s">
        <v>43</v>
      </c>
      <c r="L9" s="32" t="s">
        <v>43</v>
      </c>
      <c r="M9" s="34">
        <v>0</v>
      </c>
      <c r="N9" s="34">
        <f t="shared" ref="N9" si="2">L9*M9</f>
        <v>0</v>
      </c>
      <c r="O9" s="39">
        <f t="shared" ref="O9:O10" si="3">N9*1.18</f>
        <v>0</v>
      </c>
      <c r="P9" s="36" t="s">
        <v>51</v>
      </c>
    </row>
    <row r="10" spans="1:31" s="8" customFormat="1" ht="42.75" customHeight="1">
      <c r="B10" s="38">
        <v>4</v>
      </c>
      <c r="C10" s="38"/>
      <c r="D10" s="30" t="s">
        <v>58</v>
      </c>
      <c r="E10" s="38"/>
      <c r="F10" s="30" t="s">
        <v>59</v>
      </c>
      <c r="G10" s="38" t="s">
        <v>41</v>
      </c>
      <c r="H10" s="38"/>
      <c r="I10" s="38"/>
      <c r="J10" s="38"/>
      <c r="K10" s="32" t="s">
        <v>42</v>
      </c>
      <c r="L10" s="32" t="s">
        <v>42</v>
      </c>
      <c r="M10" s="34">
        <v>3251.67</v>
      </c>
      <c r="N10" s="34">
        <v>1460000</v>
      </c>
      <c r="O10" s="39">
        <f t="shared" si="3"/>
        <v>1722800</v>
      </c>
      <c r="P10" s="36" t="s">
        <v>51</v>
      </c>
    </row>
    <row r="11" spans="1:31" s="8" customFormat="1" ht="45">
      <c r="B11" s="25">
        <v>5</v>
      </c>
      <c r="C11" s="25"/>
      <c r="D11" s="29" t="s">
        <v>56</v>
      </c>
      <c r="E11" s="25"/>
      <c r="F11" s="30" t="s">
        <v>57</v>
      </c>
      <c r="G11" s="25" t="s">
        <v>41</v>
      </c>
      <c r="H11" s="25"/>
      <c r="I11" s="25"/>
      <c r="J11" s="25"/>
      <c r="K11" s="31" t="s">
        <v>42</v>
      </c>
      <c r="L11" s="32" t="s">
        <v>42</v>
      </c>
      <c r="M11" s="33">
        <v>0</v>
      </c>
      <c r="N11" s="34">
        <v>0</v>
      </c>
      <c r="O11" s="39">
        <f t="shared" ref="O11" si="4">N11*1.18</f>
        <v>0</v>
      </c>
      <c r="P11" s="36" t="s">
        <v>51</v>
      </c>
    </row>
    <row r="12" spans="1:31">
      <c r="A12" s="7"/>
      <c r="B12" s="13"/>
      <c r="C12" s="15"/>
      <c r="D12" s="14"/>
      <c r="E12" s="14"/>
      <c r="F12" s="14"/>
      <c r="G12" s="15"/>
      <c r="H12" s="15"/>
      <c r="I12" s="15"/>
      <c r="J12" s="15"/>
      <c r="K12" s="15"/>
      <c r="L12" s="15"/>
      <c r="M12" s="17"/>
      <c r="N12" s="18">
        <f>SUM(N7:N11)</f>
        <v>5645593.2166099995</v>
      </c>
      <c r="O12" s="39">
        <f t="shared" ref="O12" si="5">N12*1.18</f>
        <v>6661799.9955997989</v>
      </c>
      <c r="P12" s="25"/>
      <c r="Q12" s="7"/>
      <c r="R12" s="35"/>
      <c r="S12" s="7"/>
      <c r="T12" s="7"/>
      <c r="U12" s="7"/>
      <c r="V12" s="7"/>
      <c r="W12" s="7"/>
      <c r="X12" s="7"/>
      <c r="Y12" s="7"/>
      <c r="Z12" s="7"/>
      <c r="AE12" s="7"/>
    </row>
    <row r="13" spans="1:31">
      <c r="A13" s="7"/>
      <c r="B13" s="12"/>
      <c r="C13" s="12"/>
      <c r="D13" s="1"/>
      <c r="E13" s="1"/>
      <c r="F13" s="1"/>
      <c r="G13" s="12"/>
      <c r="H13" s="12"/>
      <c r="I13" s="12"/>
      <c r="J13" s="12"/>
      <c r="K13" s="12"/>
      <c r="L13" s="12"/>
      <c r="M13" s="12"/>
      <c r="N13" s="12" t="s">
        <v>22</v>
      </c>
      <c r="O13" s="40">
        <f>O12/118*18</f>
        <v>1016206.7789897999</v>
      </c>
      <c r="P13" s="25"/>
      <c r="Q13" s="7"/>
      <c r="R13" s="7"/>
      <c r="S13" s="7"/>
      <c r="T13" s="7"/>
      <c r="U13" s="7"/>
      <c r="V13" s="7"/>
      <c r="W13" s="7"/>
      <c r="X13" s="7"/>
      <c r="Y13" s="7"/>
      <c r="Z13" s="7"/>
      <c r="AE13" s="7"/>
    </row>
    <row r="14" spans="1:31" s="7" customFormat="1">
      <c r="B14" s="57" t="s">
        <v>63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31" s="7" customFormat="1">
      <c r="A15"/>
      <c r="B15" s="57" t="s">
        <v>3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/>
      <c r="R15"/>
      <c r="S15"/>
      <c r="T15"/>
      <c r="U15"/>
      <c r="V15"/>
      <c r="W15"/>
      <c r="X15"/>
      <c r="Y15"/>
      <c r="Z15"/>
      <c r="AE15"/>
    </row>
    <row r="16" spans="1:31">
      <c r="B16" s="58" t="s">
        <v>4</v>
      </c>
      <c r="C16" s="58"/>
      <c r="D16" s="58"/>
      <c r="E16" s="41" t="s">
        <v>46</v>
      </c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53"/>
    </row>
    <row r="17" spans="1:31" ht="32.1" customHeight="1">
      <c r="B17" s="58" t="s">
        <v>5</v>
      </c>
      <c r="C17" s="58"/>
      <c r="D17" s="58"/>
      <c r="E17" s="54" t="s">
        <v>9</v>
      </c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6"/>
      <c r="Q17" s="1"/>
      <c r="R17" s="1"/>
      <c r="S17" s="1"/>
      <c r="T17" s="1"/>
      <c r="U17" s="1"/>
      <c r="V17" s="1"/>
    </row>
    <row r="18" spans="1:31" ht="16.5" customHeight="1">
      <c r="A18" s="7"/>
      <c r="B18" s="58" t="s">
        <v>6</v>
      </c>
      <c r="C18" s="58"/>
      <c r="D18" s="58"/>
      <c r="E18" s="41" t="s">
        <v>61</v>
      </c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7"/>
    </row>
    <row r="19" spans="1:31">
      <c r="A19" s="7"/>
      <c r="B19" s="59" t="s">
        <v>24</v>
      </c>
      <c r="C19" s="60"/>
      <c r="D19" s="61"/>
      <c r="E19" s="41" t="s">
        <v>60</v>
      </c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53"/>
      <c r="Q19" s="7"/>
    </row>
    <row r="20" spans="1:31">
      <c r="A20" s="7"/>
      <c r="B20" s="59" t="s">
        <v>25</v>
      </c>
      <c r="C20" s="60"/>
      <c r="D20" s="61"/>
      <c r="E20" s="41" t="s">
        <v>45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53"/>
      <c r="Q20" s="7"/>
      <c r="R20" s="7"/>
      <c r="S20" s="7"/>
      <c r="T20" s="7"/>
      <c r="U20" s="7"/>
      <c r="V20" s="7"/>
      <c r="W20" s="7"/>
      <c r="X20" s="7"/>
      <c r="Y20" s="7"/>
      <c r="Z20" s="7"/>
      <c r="AE20" s="7"/>
    </row>
    <row r="21" spans="1:31" s="7" customFormat="1">
      <c r="A21"/>
      <c r="B21" s="58" t="s">
        <v>7</v>
      </c>
      <c r="C21" s="58"/>
      <c r="D21" s="58"/>
      <c r="E21" s="41" t="s">
        <v>48</v>
      </c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53"/>
      <c r="Q21"/>
    </row>
    <row r="22" spans="1:31" s="7" customFormat="1">
      <c r="A22"/>
      <c r="B22" s="58" t="s">
        <v>8</v>
      </c>
      <c r="C22" s="58"/>
      <c r="D22" s="58"/>
      <c r="E22" s="41" t="s">
        <v>47</v>
      </c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53"/>
      <c r="Q22"/>
      <c r="R22"/>
      <c r="S22"/>
      <c r="T22"/>
      <c r="U22"/>
      <c r="V22"/>
      <c r="W22"/>
      <c r="X22"/>
      <c r="Y22"/>
      <c r="Z22"/>
      <c r="AE22"/>
    </row>
    <row r="23" spans="1:31">
      <c r="A23" s="7"/>
      <c r="B23" s="23"/>
      <c r="C23" s="23"/>
      <c r="D23" s="23"/>
      <c r="E23" s="23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7"/>
    </row>
    <row r="24" spans="1:31">
      <c r="B24" t="s">
        <v>11</v>
      </c>
      <c r="R24" s="7"/>
      <c r="S24" s="7"/>
      <c r="T24" s="7"/>
      <c r="U24" s="7"/>
      <c r="V24" s="7"/>
      <c r="W24" s="7"/>
      <c r="X24" s="7"/>
      <c r="Y24" s="7"/>
      <c r="Z24" s="7"/>
      <c r="AE24" s="7"/>
    </row>
    <row r="25" spans="1:31" s="7" customFormat="1">
      <c r="A25"/>
      <c r="B25"/>
      <c r="D25" s="2" t="str">
        <f>Query2_USERN</f>
        <v>Фаттахов Фанис Винерович</v>
      </c>
      <c r="E25" s="2"/>
      <c r="F25"/>
      <c r="G25"/>
      <c r="H25"/>
      <c r="I25"/>
      <c r="J25"/>
      <c r="K25" s="3"/>
      <c r="L25"/>
      <c r="M25" s="4"/>
      <c r="N25" s="4"/>
      <c r="O25" s="6"/>
      <c r="P25"/>
      <c r="Q25"/>
      <c r="R25"/>
      <c r="S25"/>
      <c r="T25"/>
      <c r="U25"/>
      <c r="V25"/>
      <c r="W25"/>
      <c r="X25"/>
      <c r="Y25"/>
      <c r="Z25"/>
      <c r="AE25"/>
    </row>
    <row r="26" spans="1:31">
      <c r="B26" t="s">
        <v>12</v>
      </c>
      <c r="D26" s="2" t="s">
        <v>49</v>
      </c>
      <c r="E26" s="2"/>
    </row>
    <row r="27" spans="1:31">
      <c r="B27" t="s">
        <v>13</v>
      </c>
      <c r="D27" s="2" t="s">
        <v>50</v>
      </c>
      <c r="E27" s="2"/>
    </row>
  </sheetData>
  <mergeCells count="28">
    <mergeCell ref="E21:P21"/>
    <mergeCell ref="E22:P22"/>
    <mergeCell ref="E4:E5"/>
    <mergeCell ref="E16:P16"/>
    <mergeCell ref="E17:P17"/>
    <mergeCell ref="E19:P19"/>
    <mergeCell ref="B14:P14"/>
    <mergeCell ref="E20:P20"/>
    <mergeCell ref="B21:D21"/>
    <mergeCell ref="B22:D22"/>
    <mergeCell ref="B16:D16"/>
    <mergeCell ref="B15:P15"/>
    <mergeCell ref="B20:D20"/>
    <mergeCell ref="B17:D17"/>
    <mergeCell ref="B19:D19"/>
    <mergeCell ref="B18:D18"/>
    <mergeCell ref="E18:P18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</mergeCells>
  <pageMargins left="0.78740157480314965" right="0.39370078740157483" top="0.78740157480314965" bottom="0.39370078740157483" header="0.31496062992125984" footer="0.31496062992125984"/>
  <pageSetup paperSize="9" scale="5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7" t="s">
        <v>28</v>
      </c>
      <c r="B5" t="e">
        <f>XLR_ERRNAME</f>
        <v>#NAME?</v>
      </c>
    </row>
    <row r="6" spans="1:19">
      <c r="A6" t="s">
        <v>29</v>
      </c>
      <c r="B6">
        <v>11354</v>
      </c>
      <c r="C6" s="28" t="s">
        <v>30</v>
      </c>
      <c r="D6">
        <v>6922</v>
      </c>
      <c r="E6" s="28" t="s">
        <v>31</v>
      </c>
      <c r="F6" s="28" t="s">
        <v>32</v>
      </c>
      <c r="G6" s="28" t="s">
        <v>33</v>
      </c>
      <c r="H6" s="28" t="s">
        <v>33</v>
      </c>
      <c r="I6" s="28" t="s">
        <v>33</v>
      </c>
      <c r="J6" s="28" t="s">
        <v>31</v>
      </c>
      <c r="K6" s="28" t="s">
        <v>33</v>
      </c>
      <c r="L6" s="28" t="s">
        <v>34</v>
      </c>
      <c r="M6" s="28" t="s">
        <v>35</v>
      </c>
      <c r="N6" s="28" t="s">
        <v>33</v>
      </c>
      <c r="O6">
        <v>1520</v>
      </c>
      <c r="P6" s="28" t="s">
        <v>36</v>
      </c>
      <c r="Q6">
        <v>0</v>
      </c>
      <c r="R6" s="28" t="s">
        <v>33</v>
      </c>
      <c r="S6" s="28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Фаррахова Эльвера Римовна</cp:lastModifiedBy>
  <cp:lastPrinted>2015-11-12T06:50:11Z</cp:lastPrinted>
  <dcterms:created xsi:type="dcterms:W3CDTF">2013-12-19T08:11:42Z</dcterms:created>
  <dcterms:modified xsi:type="dcterms:W3CDTF">2015-11-12T07:48:16Z</dcterms:modified>
</cp:coreProperties>
</file>